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<sst xmlns="http://schemas.openxmlformats.org/spreadsheetml/2006/main" count="3331" uniqueCount="1932">
  <si>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</si>
  <si>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</si>
  <si>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</si>
  <si>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</si>
  <si>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</si>
  <si>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</si>
  <si>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</si>
  <si>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</si>
  <si>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</si>
  <si>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</si>
  <si>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</si>
  <si>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</si>
  <si>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</si>
  <si>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</si>
  <si>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</si>
  <si>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</si>
  <si>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</si>
  <si>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</si>
  <si>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</si>
  <si>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</si>
  <si>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</si>
  <si>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</si>
  <si>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</si>
  <si>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</si>
  <si>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</si>
  <si>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</si>
  <si>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</si>
  <si>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</si>
  <si>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</si>
  <si>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</si>
  <si>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</si>
  <si>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</si>
  <si>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</si>
  <si>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</si>
  <si>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</si>
  <si>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</si>
  <si>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</si>
  <si>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</si>
  <si>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</si>
  <si>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</si>
  <si>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</si>
  <si>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</si>
  <si>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</si>
  <si>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</si>
  <si>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</si>
  <si>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</si>
  <si>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</si>
  <si>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</si>
  <si>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</si>
  <si>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</si>
  <si>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</si>
  <si>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</si>
  <si>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</si>
  <si>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</si>
  <si>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</si>
  <si>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</si>
  <si>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</si>
  <si>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</si>
  <si>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</si>
  <si>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</si>
  <si>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</si>
  <si>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</si>
  <si>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</si>
  <si>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</si>
  <si>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</si>
  <si>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</si>
  <si>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</si>
  <si>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</si>
  <si>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</si>
  <si>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</si>
  <si>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</si>
  <si>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</si>
  <si>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</si>
  <si>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</si>
  <si>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</si>
  <si>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</si>
  <si>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</si>
  <si>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</si>
  <si>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</si>
  <si>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</si>
  <si>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</si>
  <si>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</si>
  <si>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</si>
  <si>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</si>
  <si>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</si>
  <si>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</si>
  <si>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</si>
  <si>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</si>
  <si>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</si>
  <si>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</si>
  <si>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</si>
  <si>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</si>
  <si>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</si>
  <si>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</si>
  <si>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</si>
  <si>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</si>
  <si>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</si>
  <si>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</si>
  <si>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</si>
  <si>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</si>
  <si>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</si>
  <si>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</si>
  <si>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</si>
  <si>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</si>
  <si>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</si>
  <si>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</si>
  <si>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</si>
  <si>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</si>
  <si>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</si>
  <si>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</si>
  <si>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</si>
  <si>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</si>
  <si>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</si>
  <si>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</si>
  <si>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</si>
  <si>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</si>
  <si>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</si>
  <si>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</si>
  <si>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</si>
  <si>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</si>
  <si>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</si>
  <si>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</si>
  <si>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</si>
  <si>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</si>
  <si>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</si>
  <si>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</si>
  <si>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</si>
  <si>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</si>
  <si>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</si>
  <si>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</si>
  <si>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</si>
  <si>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</si>
  <si>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</si>
  <si>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</si>
  <si>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</si>
  <si>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</si>
  <si>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</si>
  <si>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</si>
  <si>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</si>
  <si>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</si>
  <si>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</si>
  <si>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</si>
  <si>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</si>
  <si>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</si>
  <si>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</si>
  <si>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</si>
  <si>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</si>
  <si>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</si>
  <si>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</si>
  <si>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</si>
  <si>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</si>
  <si>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</si>
  <si>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</si>
  <si>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</si>
  <si>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</si>
  <si>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</si>
  <si>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</si>
  <si>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</si>
  <si>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</si>
  <si>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</si>
  <si>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</si>
  <si>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</si>
  <si>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</si>
  <si>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</si>
  <si>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</si>
  <si>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</si>
  <si>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</si>
  <si>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</si>
  <si>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</si>
  <si>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</si>
  <si>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</si>
  <si>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</si>
  <si>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</si>
  <si>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</si>
  <si>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</si>
  <si>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</si>
  <si>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</si>
  <si>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</si>
  <si>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</si>
  <si>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</si>
  <si>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</si>
  <si>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</si>
  <si>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</si>
  <si>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</si>
  <si>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</si>
  <si>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</si>
  <si>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</si>
  <si>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</si>
  <si>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</si>
  <si>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</si>
  <si>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</si>
  <si>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</si>
  <si>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</si>
  <si>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</si>
  <si>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</si>
  <si>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</si>
  <si>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</si>
  <si>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</si>
  <si>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</si>
  <si>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</si>
  <si>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</si>
  <si>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</si>
  <si>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</si>
  <si>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</si>
  <si>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</si>
  <si>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</si>
  <si>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</si>
  <si>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</si>
  <si>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</si>
  <si>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</si>
  <si>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</si>
  <si>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</si>
  <si>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</si>
  <si>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</si>
  <si>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</si>
  <si>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</si>
  <si>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</si>
  <si>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</si>
  <si>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</si>
  <si>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</si>
  <si>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</si>
  <si>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</si>
  <si>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</si>
  <si>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</si>
  <si>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</si>
  <si>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</si>
  <si>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</si>
  <si>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</si>
  <si>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</si>
  <si>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</si>
  <si>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</si>
  <si>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</si>
  <si>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</si>
  <si>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</si>
  <si>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</si>
  <si>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</si>
  <si>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</si>
  <si>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</si>
  <si>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</si>
  <si>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</si>
  <si>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</si>
  <si>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</si>
  <si>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</si>
  <si>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</si>
  <si>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</si>
  <si>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</si>
  <si>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</si>
  <si>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</si>
  <si>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</si>
  <si>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</si>
  <si>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</si>
  <si>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</si>
  <si>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</si>
  <si>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</si>
  <si>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</si>
  <si>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</si>
  <si>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</si>
  <si>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</si>
  <si>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</si>
  <si>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</si>
  <si>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</si>
  <si>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</si>
  <si>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</si>
  <si>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</si>
  <si>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</si>
  <si>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</si>
  <si>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</si>
  <si>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</si>
  <si>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</si>
  <si>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</si>
  <si>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</si>
  <si>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</si>
  <si>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</si>
  <si>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</si>
  <si>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</si>
  <si>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</si>
  <si>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</si>
  <si>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</si>
  <si>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</si>
  <si>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</si>
  <si>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</si>
  <si>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</si>
  <si>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</si>
  <si>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</si>
  <si>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</si>
  <si>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</si>
  <si>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</si>
  <si>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</si>
  <si>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</si>
  <si>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</si>
  <si>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</si>
  <si>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</si>
  <si>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</si>
  <si>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</si>
  <si>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</si>
  <si>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</si>
  <si>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</si>
  <si>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</si>
  <si>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</si>
  <si>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</si>
  <si>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</si>
  <si>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</si>
  <si>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</si>
  <si>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</si>
  <si>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</si>
  <si>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</si>
  <si>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</si>
  <si>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</si>
  <si>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</si>
  <si>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</si>
  <si>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</si>
  <si>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</si>
  <si>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</si>
  <si>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</si>
  <si>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</si>
  <si>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</si>
  <si>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</si>
  <si>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</si>
  <si>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</si>
  <si>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</si>
  <si>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</si>
  <si>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</si>
  <si>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</si>
  <si>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</si>
  <si>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</si>
  <si>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</si>
  <si>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</si>
  <si>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</si>
  <si>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</si>
  <si>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</si>
  <si>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</si>
  <si>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</si>
  <si>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</si>
  <si>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</si>
  <si>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</si>
  <si>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</si>
  <si>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</si>
  <si>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</si>
  <si>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</si>
  <si>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</si>
  <si>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</si>
  <si>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</si>
  <si>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</si>
  <si>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</si>
  <si>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</si>
  <si>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</si>
  <si>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</si>
  <si>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</si>
  <si>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</si>
  <si>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</si>
  <si>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</si>
  <si>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</si>
  <si>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</si>
  <si>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</si>
  <si>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</si>
  <si>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</si>
  <si>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</si>
  <si>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</si>
  <si>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</si>
  <si>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</si>
  <si>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</si>
  <si>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</si>
  <si>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</si>
  <si>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</si>
  <si>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</si>
  <si>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</si>
  <si>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</si>
  <si>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</si>
  <si>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</si>
  <si>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</si>
  <si>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</si>
  <si>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</si>
  <si>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</si>
  <si>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</si>
  <si>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</si>
  <si>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</si>
  <si>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</si>
  <si>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</si>
  <si>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</si>
  <si>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</si>
  <si>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</si>
  <si>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</si>
  <si>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</si>
  <si>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</si>
  <si>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</si>
  <si>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</si>
  <si>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</si>
  <si>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</si>
  <si>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</si>
  <si>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</si>
  <si>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</si>
  <si>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</si>
  <si>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</si>
  <si>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</si>
  <si>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</si>
  <si>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</si>
  <si>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</si>
  <si>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</si>
  <si>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</si>
  <si>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</si>
  <si>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</si>
  <si>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</si>
  <si>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</si>
  <si>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</si>
  <si>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</si>
  <si>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</si>
  <si>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</si>
  <si>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</si>
  <si>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</si>
  <si>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</si>
  <si>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</si>
  <si>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</si>
  <si>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</si>
  <si>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</si>
  <si>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</si>
  <si>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</si>
  <si>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</si>
  <si>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</si>
  <si>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</si>
  <si>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</si>
  <si>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</si>
  <si>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</si>
  <si>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</si>
  <si>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</si>
  <si>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</si>
  <si>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</si>
  <si>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</si>
  <si>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</si>
  <si>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</si>
  <si>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</si>
  <si>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</si>
  <si>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</si>
  <si>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</si>
  <si>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</si>
  <si>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</si>
  <si>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</si>
  <si>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</si>
  <si>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</si>
  <si>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</si>
  <si>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</si>
  <si>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</si>
  <si>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</si>
  <si>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</si>
  <si>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</si>
  <si>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</si>
  <si>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</si>
  <si>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</si>
  <si>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</si>
  <si>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</si>
  <si>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</si>
  <si>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</si>
  <si>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</si>
  <si>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</si>
  <si>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</si>
  <si>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</si>
  <si>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</si>
  <si>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</si>
  <si>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</si>
  <si>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</si>
  <si>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</si>
  <si>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</si>
  <si>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</si>
  <si>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</si>
  <si>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</si>
  <si>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</si>
  <si>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</si>
  <si>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</si>
  <si>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</si>
  <si>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</si>
  <si>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</si>
  <si>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</si>
  <si>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</si>
  <si>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</si>
  <si>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</si>
  <si>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</si>
  <si>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</si>
  <si>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</si>
  <si>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</si>
  <si>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</si>
  <si>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</si>
  <si>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</si>
  <si>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</si>
  <si>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</si>
  <si>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</si>
  <si>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</si>
  <si>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</si>
  <si>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</si>
  <si>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</si>
  <si>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</si>
  <si>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</si>
  <si>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</si>
  <si>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</si>
  <si>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</si>
  <si>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</si>
  <si>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</si>
  <si>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</si>
  <si>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</si>
  <si>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</si>
  <si>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</si>
  <si>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</si>
  <si>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</si>
  <si>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</si>
  <si>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</si>
  <si>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</si>
  <si>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</si>
  <si>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</si>
  <si>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</si>
  <si>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</si>
  <si>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</si>
  <si>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</si>
  <si>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</si>
  <si>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</si>
  <si>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</si>
  <si>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</si>
  <si>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</si>
  <si>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</si>
  <si>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</si>
  <si>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</si>
  <si>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</si>
  <si>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</si>
  <si>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</si>
  <si>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</si>
  <si>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</si>
  <si>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</si>
  <si>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</si>
  <si>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</si>
  <si>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</si>
  <si>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</si>
  <si>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</si>
  <si>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</si>
  <si>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</si>
  <si>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</si>
  <si>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</si>
  <si>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</si>
  <si>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</si>
  <si>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</si>
  <si>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</si>
  <si>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</si>
  <si>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</si>
  <si>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</si>
  <si>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</si>
  <si>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</si>
  <si>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</si>
  <si>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</si>
  <si>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</si>
  <si>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</si>
  <si>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</si>
  <si>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</si>
  <si>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</si>
  <si>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</si>
  <si>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</si>
  <si>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</si>
  <si>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</si>
  <si>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</si>
  <si>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</si>
  <si>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</si>
  <si>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</si>
  <si>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</si>
  <si>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</si>
  <si>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</si>
  <si>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</si>
  <si>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</si>
  <si>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</si>
  <si>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</si>
  <si>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</si>
  <si>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</si>
  <si>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</si>
  <si>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</si>
  <si>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</si>
  <si>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</si>
  <si>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</si>
  <si>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</si>
  <si>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</si>
  <si>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</si>
  <si>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</si>
  <si>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</si>
  <si>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</si>
  <si>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</si>
  <si>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</si>
  <si>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</si>
  <si>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</si>
  <si>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</si>
  <si>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</si>
  <si>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</si>
  <si>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</si>
  <si>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</si>
  <si>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</si>
  <si>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</si>
  <si>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</si>
  <si>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</si>
  <si>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</si>
  <si>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</si>
  <si>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</si>
  <si>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</si>
  <si>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</si>
  <si>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</si>
  <si>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</si>
  <si>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</si>
  <si>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</si>
  <si>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</si>
  <si>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</si>
  <si>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</si>
  <si>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</si>
  <si>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</si>
  <si>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</si>
  <si>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</si>
  <si>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</si>
  <si>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</si>
  <si>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</si>
  <si>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</si>
  <si>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</si>
  <si>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</si>
  <si>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</si>
  <si>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</si>
  <si>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</si>
  <si>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</si>
  <si>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</si>
  <si>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</si>
  <si>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</si>
  <si>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</si>
  <si>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</si>
  <si>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</si>
  <si>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</si>
  <si>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</si>
  <si>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</si>
  <si>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</si>
  <si>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</si>
  <si>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</si>
  <si>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</si>
  <si>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</si>
  <si>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</si>
  <si>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</si>
  <si>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</si>
  <si>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</si>
  <si>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</si>
  <si>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</si>
  <si>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</si>
  <si>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</si>
  <si>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</si>
  <si>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</si>
  <si>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</si>
  <si>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</si>
  <si>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</si>
  <si>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</si>
  <si>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</si>
  <si>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</si>
  <si>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</si>
  <si>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</si>
  <si>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</si>
  <si>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</si>
  <si>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</si>
  <si>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</si>
  <si>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</si>
  <si>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</si>
  <si>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</si>
  <si>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</si>
  <si>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</si>
  <si>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</si>
  <si>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</si>
  <si>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</si>
  <si>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</si>
  <si>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</si>
  <si>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</si>
  <si>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</si>
  <si>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</si>
  <si>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</si>
  <si>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</si>
  <si>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</si>
  <si>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</si>
  <si>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</si>
  <si>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</si>
  <si>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</si>
  <si>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</si>
  <si>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</si>
  <si>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</si>
  <si>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</si>
  <si>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</si>
  <si>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</si>
  <si>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</si>
  <si>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</si>
  <si>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</si>
  <si>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</si>
  <si>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</si>
  <si>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</si>
  <si>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</si>
  <si>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</si>
  <si>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</si>
  <si>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</si>
  <si>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</si>
  <si>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</si>
  <si>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</si>
  <si>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</si>
  <si>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</si>
  <si>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</si>
  <si>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</si>
  <si>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</si>
  <si>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</si>
  <si>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</si>
  <si>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</si>
  <si>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</si>
  <si>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</si>
  <si>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</si>
  <si>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</si>
  <si>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</si>
  <si>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</si>
  <si>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</si>
  <si>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</si>
  <si>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</si>
  <si>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</si>
  <si>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</si>
  <si>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</si>
  <si>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</si>
  <si>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</si>
  <si>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</si>
  <si>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</si>
  <si>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</si>
  <si>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</si>
  <si>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</si>
  <si>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</si>
  <si>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</si>
  <si>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</si>
  <si>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</si>
  <si>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</si>
  <si>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</si>
  <si>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</si>
  <si>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</si>
  <si>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</si>
  <si>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</si>
  <si>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</si>
  <si>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</si>
  <si>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</si>
  <si>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</si>
  <si>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</si>
  <si>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</si>
  <si>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</si>
  <si>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</si>
  <si>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</si>
  <si>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</si>
  <si>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</si>
  <si>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</si>
  <si>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</si>
  <si>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</si>
  <si>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</si>
  <si>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</si>
  <si>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</si>
  <si>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</si>
  <si>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</si>
  <si>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</si>
  <si>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</si>
  <si>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</si>
  <si>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</si>
  <si>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</si>
  <si>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</si>
  <si>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</si>
  <si>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</si>
  <si>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</si>
  <si>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</si>
  <si>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</si>
  <si>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</si>
  <si>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</si>
  <si>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</si>
  <si>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</si>
  <si>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</si>
  <si>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</si>
  <si>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</si>
  <si>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</si>
  <si>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</si>
  <si>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</si>
  <si>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</si>
  <si>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</si>
  <si>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</si>
  <si>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</si>
  <si>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</si>
  <si>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</si>
  <si>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</si>
  <si>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</si>
  <si>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</si>
  <si>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</si>
  <si>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</si>
  <si>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</si>
  <si>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</si>
  <si>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</si>
  <si>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</si>
  <si>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</si>
  <si>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</si>
  <si>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</si>
  <si>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</si>
  <si>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</si>
  <si>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</si>
  <si>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</si>
  <si>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</si>
  <si>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</si>
  <si>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</si>
  <si>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</si>
  <si>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</si>
  <si>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</si>
  <si>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</si>
  <si>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</si>
  <si>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</si>
  <si>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</si>
  <si>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</si>
  <si>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</si>
  <si>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</si>
  <si>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</si>
  <si>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</si>
  <si>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</si>
  <si>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</si>
  <si>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</si>
  <si>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</si>
  <si>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</si>
  <si>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</si>
  <si>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</si>
  <si>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</si>
  <si>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</si>
  <si>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</si>
  <si>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</si>
  <si>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</si>
  <si>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</si>
  <si>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</si>
  <si>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</si>
  <si>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</si>
  <si>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</si>
  <si>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</si>
  <si>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</si>
  <si>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</si>
  <si>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</si>
  <si>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</si>
  <si>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</si>
  <si>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</si>
  <si>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</si>
  <si>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</si>
  <si>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</si>
  <si>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</si>
  <si>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</si>
  <si>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</si>
  <si>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</si>
  <si>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</si>
  <si>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</si>
  <si>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</si>
  <si>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</si>
  <si>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</si>
  <si>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</si>
  <si>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</si>
  <si>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</si>
  <si>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</si>
  <si>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</si>
  <si>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</si>
  <si>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</si>
  <si>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</si>
  <si>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</si>
  <si>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</si>
  <si>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</si>
  <si>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</si>
  <si>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</si>
  <si>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</si>
  <si>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</si>
  <si>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</si>
  <si>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</si>
  <si>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</si>
  <si>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</si>
  <si>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</si>
  <si>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</si>
  <si>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</si>
  <si>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</si>
  <si>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</si>
  <si>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</si>
  <si>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</si>
  <si>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</si>
  <si>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</si>
  <si>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</si>
  <si>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</si>
  <si>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</si>
  <si>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</si>
  <si>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</si>
  <si>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</si>
  <si>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</si>
  <si>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</si>
  <si>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</si>
  <si>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</si>
  <si>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</si>
  <si>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</si>
  <si>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</si>
  <si>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</si>
  <si>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</si>
  <si>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</si>
  <si>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</si>
  <si>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</si>
  <si>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</si>
  <si>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</si>
  <si>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</si>
  <si>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</si>
  <si>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</si>
  <si>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</si>
  <si>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</si>
  <si>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</si>
  <si>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</si>
  <si>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</si>
  <si>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</si>
  <si>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</si>
  <si>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</si>
  <si>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</si>
  <si>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</si>
  <si>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</si>
  <si>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</si>
  <si>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</si>
  <si>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</si>
  <si>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</si>
  <si>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</si>
  <si>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</si>
  <si>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</si>
  <si>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</si>
  <si>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</si>
  <si>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</si>
  <si>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</si>
  <si>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</si>
  <si>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</si>
  <si>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</si>
  <si>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</si>
  <si>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</si>
  <si>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</si>
  <si>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</si>
  <si>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</si>
  <si>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</si>
  <si>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</si>
  <si>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</si>
  <si>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</si>
  <si>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</si>
  <si>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</si>
  <si>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</si>
  <si>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</si>
  <si>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</si>
  <si>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</si>
  <si>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</si>
  <si>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</si>
  <si>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</si>
  <si>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</si>
  <si>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</si>
  <si>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</si>
  <si>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</si>
  <si>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</si>
  <si>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</si>
  <si>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</si>
  <si>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</si>
  <si>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</si>
  <si>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</si>
  <si>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</si>
  <si>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</si>
  <si>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</si>
  <si>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</si>
  <si>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</si>
  <si>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</si>
  <si>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</si>
  <si>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</si>
  <si>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</si>
  <si>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</si>
  <si>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</si>
  <si>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</si>
  <si>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</si>
  <si>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</si>
  <si>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</si>
  <si>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</si>
  <si>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</si>
  <si>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</si>
  <si>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</si>
  <si>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</si>
  <si>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</si>
  <si>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</si>
  <si>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</si>
  <si>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</si>
  <si>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</si>
  <si>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</si>
  <si>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</si>
  <si>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</si>
  <si>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</si>
  <si>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</si>
  <si>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</si>
  <si>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</si>
  <si>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</si>
  <si>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</si>
  <si>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</si>
  <si>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</si>
  <si>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</si>
  <si>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</si>
  <si>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</si>
  <si>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</si>
  <si>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</si>
  <si>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</si>
  <si>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</si>
  <si>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</si>
  <si>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</si>
  <si>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</si>
  <si>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</si>
  <si>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</si>
  <si>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</si>
  <si>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</si>
  <si>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</si>
  <si>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</si>
  <si>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</si>
  <si>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</si>
  <si>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</si>
  <si>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</si>
  <si>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</si>
  <si>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</si>
  <si>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</si>
  <si>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</si>
  <si>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</si>
  <si>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</si>
  <si>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</si>
  <si>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</si>
  <si>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</si>
  <si>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</si>
  <si>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</si>
  <si>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</si>
  <si>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</si>
  <si>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</si>
  <si>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</si>
  <si>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</si>
  <si>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</si>
  <si>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</si>
  <si>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</si>
  <si>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</si>
  <si>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</si>
  <si>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</si>
  <si>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</si>
  <si>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</si>
  <si>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</si>
  <si>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</si>
  <si>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</si>
  <si>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</si>
  <si>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</si>
  <si>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</si>
  <si>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</si>
  <si>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</si>
  <si>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</si>
  <si>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</si>
  <si>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</si>
  <si>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</si>
  <si>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</si>
  <si>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</si>
  <si>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</si>
  <si>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</si>
  <si>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</si>
  <si>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</si>
  <si>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</si>
  <si>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</si>
  <si>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</si>
  <si>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</si>
  <si>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</si>
  <si>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</si>
  <si>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</si>
  <si>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</si>
  <si>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</si>
  <si>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</si>
  <si>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</si>
  <si>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</si>
  <si>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</si>
  <si>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</si>
  <si>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</si>
  <si>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</si>
  <si>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</si>
  <si>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</si>
  <si>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</si>
  <si>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</si>
  <si>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</si>
  <si>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</si>
  <si>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</si>
  <si>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</si>
  <si>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</si>
  <si>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</si>
  <si>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</si>
  <si>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</si>
  <si>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</si>
  <si>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</si>
  <si>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</si>
  <si>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</si>
  <si>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</si>
  <si>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</si>
  <si>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</si>
  <si>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</si>
  <si>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</si>
  <si>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</si>
  <si>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</si>
  <si>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</si>
  <si>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</si>
  <si>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</si>
  <si>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</si>
  <si>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</si>
  <si>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</si>
  <si>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</si>
  <si>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</si>
  <si>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</si>
  <si>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</si>
  <si>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</si>
  <si>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</si>
  <si>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</si>
  <si>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</si>
  <si>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</si>
  <si>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</si>
  <si>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</si>
  <si>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</si>
  <si>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</si>
  <si>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</si>
  <si>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</si>
  <si>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</si>
  <si>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</si>
  <si>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</si>
  <si>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</si>
  <si>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</si>
  <si>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</si>
  <si>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</si>
  <si>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</si>
  <si>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</si>
  <si>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</si>
  <si>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</si>
  <si>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</si>
  <si>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</si>
  <si>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</si>
  <si>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</si>
  <si>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</si>
  <si>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</si>
  <si>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</si>
  <si>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</si>
  <si>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</si>
  <si>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</si>
  <si>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</si>
  <si>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</si>
  <si>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</si>
  <si>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</si>
  <si>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</si>
  <si>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</si>
  <si>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</si>
  <si>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</si>
  <si>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</si>
  <si>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</si>
  <si>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</si>
  <si>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</si>
  <si>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</si>
  <si>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</si>
  <si>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</si>
  <si>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</si>
  <si>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</si>
  <si>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</si>
  <si>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</si>
  <si>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</si>
  <si>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</si>
  <si>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</si>
  <si>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</si>
  <si>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</si>
  <si>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</si>
  <si>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</si>
  <si>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</si>
  <si>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</si>
  <si>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</si>
  <si>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</si>
  <si>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</si>
  <si>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</si>
  <si>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</si>
  <si>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</si>
  <si>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</si>
  <si>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</si>
  <si>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</si>
  <si>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</si>
  <si>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</si>
  <si>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</si>
  <si>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</si>
  <si>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</si>
  <si>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</si>
  <si>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</si>
  <si>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</si>
  <si>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</si>
  <si>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</si>
  <si>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</si>
  <si>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</si>
  <si>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</si>
  <si>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</si>
  <si>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</si>
  <si>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</si>
  <si>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</si>
  <si>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</si>
  <si>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</si>
  <si>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</si>
  <si>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</si>
  <si>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</si>
  <si>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</si>
  <si>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</si>
  <si>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</si>
  <si>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</si>
  <si>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</si>
  <si>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</si>
  <si>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</si>
  <si>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</si>
  <si>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</si>
  <si>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</si>
  <si>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</si>
  <si>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</si>
  <si>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</si>
  <si>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</si>
  <si>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</si>
  <si>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</si>
  <si>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</si>
  <si>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</si>
  <si>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</si>
  <si>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</si>
  <si>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</si>
  <si>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</si>
  <si>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</si>
  <si>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</si>
  <si>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</si>
  <si>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</si>
  <si>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</si>
  <si>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</si>
  <si>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</si>
  <si>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</si>
  <si>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</si>
  <si>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</si>
  <si>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</si>
  <si>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</si>
  <si>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</si>
  <si>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</si>
  <si>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</si>
  <si>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</si>
  <si>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</si>
  <si>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</si>
  <si>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</si>
  <si>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</si>
  <si>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</si>
  <si>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</si>
  <si>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</si>
  <si>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</si>
  <si>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</si>
  <si>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</si>
  <si>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</si>
  <si>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</si>
  <si>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</si>
  <si>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</si>
  <si>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</si>
  <si>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</si>
  <si>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</si>
  <si>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</si>
  <si>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</si>
  <si>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</si>
  <si>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</si>
  <si>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</si>
  <si>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</si>
  <si>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</si>
  <si>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</si>
  <si>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</si>
  <si>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</si>
  <si>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</si>
  <si>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</si>
  <si>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</si>
  <si>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</si>
  <si>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</si>
  <si>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</si>
  <si>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</si>
  <si>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</si>
  <si>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</si>
  <si>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</si>
  <si>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</si>
  <si>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</si>
  <si>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</si>
  <si>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</si>
  <si>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</si>
  <si>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</si>
  <si>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</si>
  <si>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</si>
  <si>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</si>
  <si>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</si>
  <si>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</si>
  <si>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</si>
  <si>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</si>
  <si>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</si>
  <si>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</si>
  <si>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</si>
  <si>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</si>
  <si>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</si>
  <si>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</si>
  <si>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</si>
  <si>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</si>
  <si>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</si>
  <si>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</si>
  <si>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</si>
  <si>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</si>
  <si>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</si>
  <si>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</si>
  <si>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</si>
  <si>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</si>
  <si>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</si>
  <si>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</si>
  <si>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</si>
  <si>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</si>
  <si>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</si>
  <si>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</si>
  <si>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</si>
  <si>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</si>
  <si>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</si>
  <si>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</si>
  <si>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</si>
  <si>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</si>
  <si>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</si>
  <si>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</si>
  <si>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</si>
  <si>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</si>
  <si>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</si>
  <si>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</si>
  <si>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</si>
  <si>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</si>
  <si>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</si>
  <si>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</si>
  <si>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</si>
  <si>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</si>
  <si>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</si>
  <si>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</si>
  <si>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</si>
  <si>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</si>
  <si>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</si>
  <si>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</si>
  <si>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</si>
  <si>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</si>
  <si>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</si>
  <si>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</si>
  <si>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</si>
  <si>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</si>
  <si>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</si>
  <si>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</si>
  <si>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</si>
  <si>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</si>
  <si>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</si>
  <si>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</si>
  <si>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</si>
  <si>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</si>
  <si>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</si>
  <si>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</si>
  <si>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</si>
  <si>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</si>
  <si>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</si>
  <si>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</si>
  <si>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</si>
  <si>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</si>
  <si>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</si>
  <si>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</si>
  <si>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</si>
  <si>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</si>
  <si>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</si>
  <si>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</si>
  <si>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</si>
  <si>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</si>
  <si>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</si>
  <si>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</si>
  <si>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</si>
  <si>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</si>
  <si>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</si>
  <si>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</si>
  <si>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</si>
  <si>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</si>
  <si>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</si>
  <si>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</si>
  <si>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</si>
  <si>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</si>
  <si>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</si>
  <si>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</si>
  <si>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</si>
  <si>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</si>
  <si>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</si>
  <si>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</si>
  <si>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</si>
  <si>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</si>
  <si>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</si>
  <si>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</si>
  <si>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</si>
  <si>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</si>
  <si>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</si>
  <si>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</si>
  <si>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</si>
  <si>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</si>
  <si>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</si>
  <si>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</si>
  <si>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</si>
  <si>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</si>
  <si>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</si>
  <si>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</si>
  <si>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</si>
  <si>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</si>
  <si>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</si>
  <si>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</si>
  <si>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</si>
  <si>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</si>
  <si>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</si>
  <si>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</si>
  <si>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</si>
  <si>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</si>
  <si>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</si>
  <si>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</si>
  <si>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</si>
  <si>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</si>
  <si>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</si>
  <si>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</si>
  <si>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</si>
  <si>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</si>
  <si>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</si>
  <si>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</si>
  <si>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</si>
  <si>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</si>
  <si>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</si>
  <si>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</si>
  <si>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</si>
  <si>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</si>
  <si>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</si>
  <si>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</si>
  <si>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</si>
  <si>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</si>
  <si>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</si>
  <si>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</si>
  <si>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</si>
  <si>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</si>
  <si>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</si>
  <si>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</si>
  <si>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</si>
  <si>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</si>
  <si>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</si>
  <si>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</si>
  <si>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</si>
  <si>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</si>
  <si>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</si>
  <si>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</si>
  <si>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</si>
  <si>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</si>
  <si>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</si>
  <si>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</si>
  <si>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</si>
  <si>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</si>
  <si>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</si>
  <si>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</si>
  <si>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</si>
  <si>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</si>
  <si>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</si>
  <si>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</si>
  <si>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</si>
  <si>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</si>
  <si>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</si>
  <si>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</si>
  <si>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</si>
  <si>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</si>
  <si>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</si>
  <si>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</si>
  <si>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</si>
  <si>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</si>
  <si>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</si>
  <si>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</si>
  <si>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</si>
  <si>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</si>
  <si>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</si>
  <si>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</si>
  <si>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</si>
  <si>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</si>
  <si>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</si>
  <si>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</si>
  <si>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</si>
  <si>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</si>
  <si>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</si>
  <si>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</si>
  <si>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</si>
  <si>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</si>
  <si>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</si>
  <si>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</si>
  <si>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</si>
  <si>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</si>
  <si>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</si>
  <si>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</si>
  <si>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</si>
  <si>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</si>
  <si>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</si>
  <si>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</si>
  <si>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</si>
  <si>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</si>
  <si>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</si>
  <si>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</si>
  <si>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</si>
  <si>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</si>
  <si>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</si>
  <si>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</si>
  <si>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</si>
  <si>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</si>
  <si>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</si>
  <si>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</si>
  <si>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</si>
  <si>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</si>
  <si>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</si>
  <si>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</si>
  <si>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</si>
  <si>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</si>
  <si>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</si>
  <si>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</si>
  <si>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</si>
  <si>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</si>
  <si>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</si>
  <si>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</si>
  <si>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</si>
  <si>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</si>
  <si>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</si>
  <si>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</si>
  <si>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</si>
  <si>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</si>
  <si>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</si>
  <si>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</si>
  <si>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</si>
  <si>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</si>
  <si>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</si>
  <si>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</si>
  <si>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</si>
  <si>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</si>
  <si>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</si>
  <si>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</si>
  <si>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</si>
  <si>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</si>
  <si>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</si>
  <si>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</si>
  <si>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</si>
  <si>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</si>
  <si>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</si>
  <si>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</si>
  <si>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</si>
  <si>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</si>
  <si>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</si>
  <si>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</si>
  <si>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</si>
  <si>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</si>
  <si>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</si>
  <si>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</si>
  <si>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</si>
  <si>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</si>
  <si>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</si>
  <si>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</si>
  <si>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</si>
  <si>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</si>
  <si>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</si>
  <si>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</si>
  <si>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</si>
  <si>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</si>
  <si>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</si>
  <si>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</si>
  <si>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</si>
  <si>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</si>
  <si>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</si>
  <si>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</si>
  <si>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</si>
  <si>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</si>
  <si>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</si>
  <si>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</si>
  <si>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</si>
  <si>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</si>
  <si>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</si>
  <si>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</si>
  <si>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</si>
  <si>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</si>
  <si>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</si>
  <si>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</si>
  <si>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</si>
  <si>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</si>
  <si>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</si>
  <si>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</si>
  <si>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</si>
  <si>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</si>
  <si>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</si>
  <si>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</si>
  <si>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</si>
  <si>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</si>
  <si>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</si>
  <si>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</si>
  <si>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</si>
  <si>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</si>
  <si>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</si>
  <si>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</si>
  <si>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</si>
  <si>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</si>
  <si>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</si>
  <si>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</si>
  <si>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</si>
  <si>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</si>
  <si>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</si>
  <si>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</si>
  <si>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</si>
  <si>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</si>
  <si>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</si>
  <si>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</si>
  <si>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</si>
  <si>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</si>
  <si>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</si>
  <si>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</si>
  <si>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</si>
  <si>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</si>
  <si>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</si>
  <si>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</si>
  <si>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</si>
  <si>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</si>
  <si>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</si>
  <si>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</si>
  <si>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</si>
  <si>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</si>
  <si>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</si>
  <si>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</si>
  <si>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</si>
  <si>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</si>
  <si>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</si>
  <si>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</si>
  <si>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</si>
  <si>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</si>
  <si>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</si>
  <si>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</si>
  <si>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</si>
  <si>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</si>
  <si>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</si>
  <si>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</si>
  <si>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</si>
  <si>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</si>
  <si>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</si>
  <si>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</si>
  <si>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</si>
  <si>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</si>
  <si>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</si>
  <si>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</si>
  <si>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</si>
  <si>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</si>
  <si>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</si>
  <si>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</si>
  <si>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</si>
  <si>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</si>
  <si>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</si>
  <si>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</si>
  <si>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</si>
  <si>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</si>
  <si>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</si>
  <si>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</si>
  <si>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</si>
  <si>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</si>
  <si>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</si>
  <si>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</si>
  <si>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</si>
  <si>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</si>
  <si>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</si>
  <si>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</si>
  <si>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</si>
  <si>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</si>
  <si>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</si>
  <si>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</si>
  <si>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</si>
  <si>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</si>
  <si>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</si>
  <si>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</si>
  <si>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</si>
  <si>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</si>
  <si>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</si>
  <si>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</si>
  <si>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</si>
  <si>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</si>
  <si>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</si>
  <si>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</si>
  <si>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</si>
  <si>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</si>
  <si>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</si>
  <si>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</si>
  <si>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</si>
  <si>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</si>
  <si>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</si>
  <si>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</si>
  <si>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</si>
  <si>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</si>
  <si>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</si>
  <si>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</si>
  <si>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</si>
  <si>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</si>
  <si>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</si>
  <si>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</si>
  <si>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</si>
  <si>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</si>
  <si>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</si>
  <si>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</si>
  <si>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</si>
  <si>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</si>
  <si>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</si>
  <si>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</si>
  <si>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</si>
  <si>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</si>
  <si>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</si>
  <si>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</si>
  <si>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</si>
  <si>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</si>
  <si>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</si>
  <si>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</si>
  <si>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</si>
  <si>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</si>
  <si>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</si>
  <si>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</si>
  <si>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</si>
  <si>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</si>
  <si>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</si>
  <si>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</si>
  <si>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</si>
  <si>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</si>
  <si>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</si>
  <si>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</si>
  <si>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</si>
  <si>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</si>
  <si>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</si>
  <si>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</si>
  <si>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</si>
  <si>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</si>
  <si>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</si>
  <si>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</si>
  <si>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</si>
  <si>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</si>
  <si>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</si>
  <si>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</si>
  <si>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</si>
  <si>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</si>
  <si>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</si>
  <si>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</si>
  <si>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</si>
  <si>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</si>
  <si>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</si>
  <si>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</si>
  <si>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</si>
  <si>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</si>
  <si>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</si>
  <si>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</si>
  <si>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</si>
  <si>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</si>
  <si>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</si>
  <si>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</si>
  <si>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</si>
  <si>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</si>
  <si>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</si>
  <si>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</si>
  <si>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</si>
  <si>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</si>
  <si>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</si>
  <si>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</si>
  <si>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</si>
  <si>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</si>
  <si>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</si>
  <si>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</si>
  <si>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</si>
  <si>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</si>
  <si>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</si>
  <si>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</si>
  <si>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</si>
  <si>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</si>
  <si>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</si>
  <si>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</si>
  <si>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</si>
  <si>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</si>
  <si>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</si>
  <si>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</si>
  <si>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</si>
  <si>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</si>
  <si>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</si>
  <si>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</si>
  <si>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</si>
  <si>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</si>
  <si>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</si>
  <si>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</si>
  <si>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</si>
  <si>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</si>
  <si>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</si>
  <si>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</si>
  <si>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</si>
  <si>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</si>
  <si>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</si>
  <si>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</si>
  <si>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</si>
  <si>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</si>
  <si>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</si>
  <si>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</si>
  <si>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</si>
  <si>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</si>
  <si>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</si>
  <si>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</si>
  <si>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</si>
  <si>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</si>
  <si>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</si>
  <si>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</si>
  <si>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</si>
  <si>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</si>
  <si>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</si>
  <si>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</si>
  <si>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</si>
  <si>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</si>
  <si>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</si>
  <si>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</si>
  <si>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</si>
  <si>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</si>
  <si>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</si>
  <si>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</si>
  <si>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</si>
  <si>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</si>
  <si>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</si>
  <si>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</si>
  <si>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</si>
  <si>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</si>
  <si>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</si>
  <si>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</si>
  <si>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</si>
  <si>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</si>
  <si>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</si>
  <si>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</si>
  <si>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</si>
  <si>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</si>
  <si>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</si>
  <si>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</si>
  <si>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</si>
  <si>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</si>
  <si>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</si>
  <si>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</si>
  <si>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</si>
  <si>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</si>
  <si>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</si>
  <si>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</si>
  <si>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</si>
  <si>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</si>
  <si>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</si>
  <si>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</si>
  <si>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</si>
  <si>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</si>
  <si>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</si>
  <si>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</si>
  <si>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</si>
  <si>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</si>
  <si>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</si>
  <si>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</si>
  <si>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</si>
  <si>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</si>
  <si>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</si>
  <si>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</si>
  <si>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</si>
  <si>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</si>
  <si>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</si>
  <si>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</si>
  <si>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</si>
  <si>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</si>
  <si>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</si>
  <si>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</si>
  <si>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</si>
  <si>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</si>
  <si>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</si>
  <si>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</si>
  <si>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</si>
  <si>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</si>
  <si>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</si>
  <si>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</si>
  <si>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</si>
  <si>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</si>
  <si>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</si>
  <si>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</si>
  <si>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</si>
  <si>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</si>
  <si>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</si>
  <si>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</si>
  <si>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</si>
  <si>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</si>
  <si>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</si>
  <si>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</si>
  <si>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</si>
  <si>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</si>
  <si>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</si>
  <si>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</si>
  <si>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</si>
  <si>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</si>
  <si>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</si>
  <si>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</si>
  <si>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</si>
  <si>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</si>
  <si>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</si>
  <si>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</si>
  <si>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</si>
  <si>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</si>
  <si>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</si>
  <si>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</si>
  <si>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</si>
  <si>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</si>
  <si>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</si>
  <si>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</si>
  <si>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</si>
  <si>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</si>
  <si>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</si>
  <si>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</si>
  <si>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</si>
  <si>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</si>
  <si>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</si>
  <si>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</si>
  <si>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</si>
  <si>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</si>
  <si>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</si>
  <si>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</si>
  <si>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</si>
  <si>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</si>
  <si>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</si>
  <si>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</si>
  <si>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</si>
  <si>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</si>
  <si>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</si>
  <si>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</si>
  <si>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</si>
  <si>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</si>
  <si>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</si>
  <si>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</si>
  <si>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</si>
  <si>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</si>
  <si>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</si>
  <si>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</si>
  <si>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</si>
  <si>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</si>
  <si>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</si>
  <si>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</si>
  <si>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</si>
  <si>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</si>
  <si>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</si>
  <si>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</si>
  <si>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</si>
  <si>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</si>
  <si>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</si>
  <si>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</si>
  <si>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</si>
  <si>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</si>
  <si>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</si>
  <si>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</si>
  <si>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</si>
  <si>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</si>
  <si>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zh.bikova@ombudsman.bg</t>
  </si>
  <si>
    <t>b936</t>
  </si>
  <si>
    <t>d783</t>
  </si>
  <si>
    <t>c1122</t>
  </si>
  <si>
    <t>02/8106 935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</si>
</sst>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26">
      <selection activeCell="I48" sqref="I48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42216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1866</v>
      </c>
      <c r="G22" s="1033">
        <f t="shared" si="0"/>
        <v>-57</v>
      </c>
      <c r="H22" s="1034">
        <f t="shared" si="0"/>
        <v>0</v>
      </c>
      <c r="I22" s="1034">
        <f t="shared" si="0"/>
        <v>15</v>
      </c>
      <c r="J22" s="1035">
        <f t="shared" si="0"/>
        <v>1908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1866</v>
      </c>
      <c r="G25" s="1042">
        <f aca="true" t="shared" si="2" ref="G25:M25">+G26+G30+G31+G32+G33</f>
        <v>-57</v>
      </c>
      <c r="H25" s="1043">
        <f>+H26+H30+H31+H32+H33</f>
        <v>0</v>
      </c>
      <c r="I25" s="1043">
        <f>+I26+I30+I31+I32+I33</f>
        <v>15</v>
      </c>
      <c r="J25" s="1044">
        <f>+J26+J30+J31+J32+J33</f>
        <v>1908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1908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1908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1908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1908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-42</v>
      </c>
      <c r="G32" s="1060">
        <f>OTCHET!G109+OTCHET!G116+OTCHET!G132+OTCHET!G133</f>
        <v>-57</v>
      </c>
      <c r="H32" s="1061">
        <f>OTCHET!H109+OTCHET!H116+OTCHET!H132+OTCHET!H133</f>
        <v>0</v>
      </c>
      <c r="I32" s="1061">
        <f>OTCHET!I109+OTCHET!I116+OTCHET!I132+OTCHET!I133</f>
        <v>15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2348790</v>
      </c>
      <c r="F38" s="948">
        <f t="shared" si="3"/>
        <v>1360763</v>
      </c>
      <c r="G38" s="1075">
        <f t="shared" si="3"/>
        <v>1102977</v>
      </c>
      <c r="H38" s="1076">
        <f t="shared" si="3"/>
        <v>0</v>
      </c>
      <c r="I38" s="1076">
        <f t="shared" si="3"/>
        <v>17172</v>
      </c>
      <c r="J38" s="1077">
        <f t="shared" si="3"/>
        <v>240614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632732</v>
      </c>
      <c r="G39" s="1036">
        <f>OTCHET!G182</f>
        <v>499490</v>
      </c>
      <c r="H39" s="1037">
        <f>OTCHET!H182</f>
        <v>0</v>
      </c>
      <c r="I39" s="1037">
        <f>OTCHET!I182</f>
        <v>0</v>
      </c>
      <c r="J39" s="1038">
        <f>OTCHET!J182</f>
        <v>133242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39516</v>
      </c>
      <c r="F40" s="932">
        <f t="shared" si="1"/>
        <v>23674</v>
      </c>
      <c r="G40" s="1060">
        <f>OTCHET!G185</f>
        <v>21653</v>
      </c>
      <c r="H40" s="1061">
        <f>OTCHET!H185</f>
        <v>0</v>
      </c>
      <c r="I40" s="1061">
        <f>OTCHET!I185</f>
        <v>0</v>
      </c>
      <c r="J40" s="1062">
        <f>OTCHET!J185</f>
        <v>2021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200274</v>
      </c>
      <c r="F41" s="932">
        <f t="shared" si="1"/>
        <v>106338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106338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591219</v>
      </c>
      <c r="G42" s="1060">
        <f>+OTCHET!G198+OTCHET!G216+OTCHET!G263</f>
        <v>575034</v>
      </c>
      <c r="H42" s="1061">
        <f>+OTCHET!H198+OTCHET!H216+OTCHET!H263</f>
        <v>0</v>
      </c>
      <c r="I42" s="1061">
        <f>+OTCHET!I198+OTCHET!I216+OTCHET!I263</f>
        <v>17172</v>
      </c>
      <c r="J42" s="1062">
        <f>+OTCHET!J198+OTCHET!J216+OTCHET!J263</f>
        <v>-987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2348790</v>
      </c>
      <c r="F54" s="971">
        <f t="shared" si="4"/>
        <v>1361337</v>
      </c>
      <c r="G54" s="1093">
        <f t="shared" si="4"/>
        <v>1122631</v>
      </c>
      <c r="H54" s="1094">
        <f t="shared" si="4"/>
        <v>0</v>
      </c>
      <c r="I54" s="972">
        <f t="shared" si="4"/>
        <v>0</v>
      </c>
      <c r="J54" s="1095">
        <f t="shared" si="4"/>
        <v>238706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1117336</v>
      </c>
      <c r="G55" s="1096">
        <f>+OTCHET!G349+OTCHET!G363+OTCHET!G376</f>
        <v>1117336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1790</v>
      </c>
      <c r="F56" s="961">
        <f t="shared" si="1"/>
        <v>5295</v>
      </c>
      <c r="G56" s="1099">
        <f>+OTCHET!G371+OTCHET!G379+OTCHET!G384+OTCHET!G387+OTCHET!G390+OTCHET!G393+OTCHET!G394+OTCHET!G397+OTCHET!G410+OTCHET!G411+OTCHET!G412+OTCHET!G413+OTCHET!G414</f>
        <v>5295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238706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238706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2440</v>
      </c>
      <c r="G62" s="1111">
        <f t="shared" si="5"/>
        <v>19597</v>
      </c>
      <c r="H62" s="1112">
        <f t="shared" si="5"/>
        <v>0</v>
      </c>
      <c r="I62" s="1112">
        <f t="shared" si="5"/>
        <v>-17157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-2440</v>
      </c>
      <c r="G64" s="1114">
        <f aca="true" t="shared" si="7" ref="G64:L64">SUM(+G66+G74+G75+G82+G83+G84+G87+G88+G89+G90+G91+G92+G93)</f>
        <v>-19597</v>
      </c>
      <c r="H64" s="1115">
        <f>SUM(+H66+H74+H75+H82+H83+H84+H87+H88+H89+H90+H91+H92+H93)</f>
        <v>0</v>
      </c>
      <c r="I64" s="1115">
        <f>SUM(+I66+I74+I75+I82+I83+I84+I87+I88+I89+I90+I91+I92+I93)</f>
        <v>17157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-2440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-2440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-19597</v>
      </c>
      <c r="H93" s="1040">
        <f>OTCHET!H579</f>
        <v>0</v>
      </c>
      <c r="I93" s="1040">
        <f>OTCHET!I579</f>
        <v>19597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7082015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1908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1908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15</v>
      </c>
      <c r="G40" s="72">
        <f>OTCHET!$G109</f>
        <v>0</v>
      </c>
      <c r="H40" s="72">
        <f>OTCHET!$H109</f>
        <v>0</v>
      </c>
      <c r="I40" s="72">
        <f>OTCHET!$I109</f>
        <v>15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-57</v>
      </c>
      <c r="G41" s="72">
        <f>OTCHET!$G116</f>
        <v>-57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1866</v>
      </c>
      <c r="G49" s="87">
        <f>OTCHET!$G164</f>
        <v>-57</v>
      </c>
      <c r="H49" s="87">
        <f>OTCHET!$H164</f>
        <v>0</v>
      </c>
      <c r="I49" s="87">
        <f>OTCHET!$I164</f>
        <v>15</v>
      </c>
      <c r="J49" s="87">
        <f>OTCHET!$J164</f>
        <v>1908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632732</v>
      </c>
      <c r="G66" s="69">
        <f>OTCHET!$G182</f>
        <v>499490</v>
      </c>
      <c r="H66" s="69">
        <f>OTCHET!$H182</f>
        <v>0</v>
      </c>
      <c r="I66" s="69">
        <f>OTCHET!$I182</f>
        <v>0</v>
      </c>
      <c r="J66" s="69">
        <f>OTCHET!$J182</f>
        <v>133242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39516</v>
      </c>
      <c r="F67" s="186">
        <f>OTCHET!$F185</f>
        <v>23674</v>
      </c>
      <c r="G67" s="72">
        <f>OTCHET!$G185</f>
        <v>21653</v>
      </c>
      <c r="H67" s="72">
        <f>OTCHET!$H185</f>
        <v>0</v>
      </c>
      <c r="I67" s="72">
        <f>OTCHET!$I185</f>
        <v>0</v>
      </c>
      <c r="J67" s="72">
        <f>OTCHET!$J185</f>
        <v>2021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200274</v>
      </c>
      <c r="F68" s="186">
        <f>OTCHET!$F191</f>
        <v>106338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106338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583810</v>
      </c>
      <c r="G70" s="72">
        <f>OTCHET!$G198</f>
        <v>567994</v>
      </c>
      <c r="H70" s="72">
        <f>OTCHET!$H198</f>
        <v>0</v>
      </c>
      <c r="I70" s="72">
        <f>OTCHET!$I198</f>
        <v>16572</v>
      </c>
      <c r="J70" s="72">
        <f>OTCHET!$J198</f>
        <v>-756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2348790</v>
      </c>
      <c r="F96" s="87">
        <f>OTCHET!$F293</f>
        <v>1360763</v>
      </c>
      <c r="G96" s="87">
        <f>OTCHET!$G293</f>
        <v>1102977</v>
      </c>
      <c r="H96" s="87">
        <f>OTCHET!$H293</f>
        <v>0</v>
      </c>
      <c r="I96" s="87">
        <f>OTCHET!$I293</f>
        <v>17172</v>
      </c>
      <c r="J96" s="87">
        <f>OTCHET!$J293</f>
        <v>240614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1117336</v>
      </c>
      <c r="G113" s="123">
        <f>OTCHET!$G363</f>
        <v>1117336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1790</v>
      </c>
      <c r="F116" s="194">
        <f>OTCHET!$F379</f>
        <v>5295</v>
      </c>
      <c r="G116" s="123">
        <f>OTCHET!$G379</f>
        <v>5295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238706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238706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2348790</v>
      </c>
      <c r="F124" s="87">
        <f>OTCHET!$F407</f>
        <v>1361337</v>
      </c>
      <c r="G124" s="87">
        <f>OTCHET!$G407</f>
        <v>1122631</v>
      </c>
      <c r="H124" s="87">
        <f>OTCHET!$H407</f>
        <v>0</v>
      </c>
      <c r="I124" s="87">
        <f>OTCHET!$I407</f>
        <v>0</v>
      </c>
      <c r="J124" s="87">
        <f>OTCHET!$J407</f>
        <v>238706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2440</v>
      </c>
      <c r="G148" s="148">
        <f t="shared" si="3"/>
        <v>19597</v>
      </c>
      <c r="H148" s="148">
        <f t="shared" si="3"/>
        <v>0</v>
      </c>
      <c r="I148" s="148">
        <f t="shared" si="3"/>
        <v>-17157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-2440</v>
      </c>
      <c r="G182" s="123">
        <f>OTCHET!$G554</f>
        <v>0</v>
      </c>
      <c r="H182" s="123">
        <f>OTCHET!$H554</f>
        <v>0</v>
      </c>
      <c r="I182" s="123">
        <f>OTCHET!$I554</f>
        <v>-2440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-19597</v>
      </c>
      <c r="H184" s="125">
        <f>OTCHET!$H579</f>
        <v>0</v>
      </c>
      <c r="I184" s="125">
        <f>OTCHET!$I579</f>
        <v>19597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-2440</v>
      </c>
      <c r="G185" s="87">
        <f>OTCHET!$G585</f>
        <v>-19597</v>
      </c>
      <c r="H185" s="87">
        <f>OTCHET!$H585</f>
        <v>0</v>
      </c>
      <c r="I185" s="87">
        <f>OTCHET!$I585</f>
        <v>17157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1355468</v>
      </c>
      <c r="G200" s="201">
        <f>SUMIF(OTCHET!L:L,1,OTCHET!G:G)</f>
        <v>1099463</v>
      </c>
      <c r="H200" s="201">
        <f>SUMIF(OTCHET!L:L,1,OTCHET!H:H)</f>
        <v>0</v>
      </c>
      <c r="I200" s="201">
        <f>SUMIF(OTCHET!L:L,1,OTCHET!I:I)</f>
        <v>17172</v>
      </c>
      <c r="J200" s="201">
        <f>SUMIF(OTCHET!L:L,1,OTCHET!J:J)</f>
        <v>238833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1790</v>
      </c>
      <c r="F204" s="202">
        <f>SUMIF(OTCHET!L:L,5,OTCHET!F:F)</f>
        <v>5295</v>
      </c>
      <c r="G204" s="202">
        <f>SUMIF(OTCHET!L:L,5,OTCHET!G:G)</f>
        <v>3514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1781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2348790</v>
      </c>
      <c r="F209" s="172">
        <f t="shared" si="5"/>
        <v>1360763</v>
      </c>
      <c r="G209" s="172">
        <f t="shared" si="5"/>
        <v>1102977</v>
      </c>
      <c r="H209" s="172">
        <f t="shared" si="5"/>
        <v>0</v>
      </c>
      <c r="I209" s="172">
        <f t="shared" si="5"/>
        <v>17172</v>
      </c>
      <c r="J209" s="172">
        <f t="shared" si="5"/>
        <v>240614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620">
      <selection activeCell="F635" sqref="F63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42216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1908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1908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1908</v>
      </c>
      <c r="G76" s="611"/>
      <c r="H76" s="612"/>
      <c r="I76" s="612"/>
      <c r="J76" s="613">
        <v>1908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15</v>
      </c>
      <c r="G109" s="678">
        <f t="shared" si="15"/>
        <v>0</v>
      </c>
      <c r="H109" s="679">
        <f t="shared" si="15"/>
        <v>0</v>
      </c>
      <c r="I109" s="680">
        <f t="shared" si="15"/>
        <v>15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15</v>
      </c>
      <c r="G115" s="620"/>
      <c r="H115" s="621"/>
      <c r="I115" s="621">
        <v>15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-57</v>
      </c>
      <c r="G116" s="678">
        <f t="shared" si="17"/>
        <v>-57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-57</v>
      </c>
      <c r="G118" s="611">
        <v>-57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1866</v>
      </c>
      <c r="G164" s="682">
        <f t="shared" si="27"/>
        <v>-57</v>
      </c>
      <c r="H164" s="683">
        <f t="shared" si="27"/>
        <v>0</v>
      </c>
      <c r="I164" s="683">
        <f t="shared" si="27"/>
        <v>15</v>
      </c>
      <c r="J164" s="684">
        <f t="shared" si="27"/>
        <v>1908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42216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632732</v>
      </c>
      <c r="G182" s="641">
        <f t="shared" si="28"/>
        <v>499490</v>
      </c>
      <c r="H182" s="642">
        <f t="shared" si="28"/>
        <v>0</v>
      </c>
      <c r="I182" s="642">
        <f t="shared" si="28"/>
        <v>0</v>
      </c>
      <c r="J182" s="643">
        <f t="shared" si="28"/>
        <v>133242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632732</v>
      </c>
      <c r="G183" s="644">
        <f t="shared" si="29"/>
        <v>499490</v>
      </c>
      <c r="H183" s="645">
        <f t="shared" si="29"/>
        <v>0</v>
      </c>
      <c r="I183" s="645">
        <f t="shared" si="29"/>
        <v>0</v>
      </c>
      <c r="J183" s="646">
        <f t="shared" si="29"/>
        <v>133242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39516</v>
      </c>
      <c r="F185" s="524">
        <f t="shared" si="30"/>
        <v>23674</v>
      </c>
      <c r="G185" s="641">
        <f t="shared" si="30"/>
        <v>21653</v>
      </c>
      <c r="H185" s="642">
        <f t="shared" si="30"/>
        <v>0</v>
      </c>
      <c r="I185" s="642">
        <f t="shared" si="30"/>
        <v>0</v>
      </c>
      <c r="J185" s="643">
        <f t="shared" si="30"/>
        <v>2021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1516</v>
      </c>
      <c r="F186" s="694">
        <f t="shared" si="31"/>
        <v>4335</v>
      </c>
      <c r="G186" s="644">
        <f t="shared" si="31"/>
        <v>3383</v>
      </c>
      <c r="H186" s="645">
        <f t="shared" si="31"/>
        <v>0</v>
      </c>
      <c r="I186" s="645">
        <f t="shared" si="31"/>
        <v>0</v>
      </c>
      <c r="J186" s="646">
        <f t="shared" si="31"/>
        <v>952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3093</v>
      </c>
      <c r="G189" s="650">
        <f t="shared" si="31"/>
        <v>3093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5192</v>
      </c>
      <c r="G190" s="647">
        <f t="shared" si="31"/>
        <v>5192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200274</v>
      </c>
      <c r="F191" s="524">
        <f t="shared" si="32"/>
        <v>106338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106338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125159</v>
      </c>
      <c r="F192" s="694">
        <f t="shared" si="33"/>
        <v>66163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66163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53573</v>
      </c>
      <c r="F194" s="696">
        <f t="shared" si="33"/>
        <v>28517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28517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21542</v>
      </c>
      <c r="F195" s="696">
        <f t="shared" si="33"/>
        <v>11658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11658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583810</v>
      </c>
      <c r="G198" s="641">
        <f t="shared" si="34"/>
        <v>567994</v>
      </c>
      <c r="H198" s="642">
        <f t="shared" si="34"/>
        <v>0</v>
      </c>
      <c r="I198" s="642">
        <f t="shared" si="34"/>
        <v>16572</v>
      </c>
      <c r="J198" s="643">
        <f t="shared" si="34"/>
        <v>-756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1953</v>
      </c>
      <c r="G199" s="644">
        <f t="shared" si="35"/>
        <v>1953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2782</v>
      </c>
      <c r="G203" s="650">
        <f t="shared" si="35"/>
        <v>2484</v>
      </c>
      <c r="H203" s="651">
        <f t="shared" si="35"/>
        <v>0</v>
      </c>
      <c r="I203" s="651">
        <f t="shared" si="35"/>
        <v>298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3003</v>
      </c>
      <c r="G204" s="653">
        <f t="shared" si="35"/>
        <v>1066</v>
      </c>
      <c r="H204" s="654">
        <f t="shared" si="35"/>
        <v>0</v>
      </c>
      <c r="I204" s="654">
        <f t="shared" si="35"/>
        <v>1937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556162</v>
      </c>
      <c r="G205" s="656">
        <f t="shared" si="35"/>
        <v>555844</v>
      </c>
      <c r="H205" s="657">
        <f t="shared" si="35"/>
        <v>0</v>
      </c>
      <c r="I205" s="657">
        <f t="shared" si="35"/>
        <v>1074</v>
      </c>
      <c r="J205" s="658">
        <f t="shared" si="35"/>
        <v>-756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3886</v>
      </c>
      <c r="G206" s="659">
        <f t="shared" si="35"/>
        <v>3706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10181</v>
      </c>
      <c r="G207" s="656">
        <f t="shared" si="35"/>
        <v>0</v>
      </c>
      <c r="H207" s="657">
        <f t="shared" si="35"/>
        <v>0</v>
      </c>
      <c r="I207" s="657">
        <f t="shared" si="35"/>
        <v>10181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4537</v>
      </c>
      <c r="G208" s="650">
        <f t="shared" si="35"/>
        <v>1926</v>
      </c>
      <c r="H208" s="651">
        <f t="shared" si="35"/>
        <v>0</v>
      </c>
      <c r="I208" s="651">
        <f t="shared" si="35"/>
        <v>2611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277</v>
      </c>
      <c r="G210" s="656">
        <f t="shared" si="36"/>
        <v>217</v>
      </c>
      <c r="H210" s="657">
        <f t="shared" si="36"/>
        <v>0</v>
      </c>
      <c r="I210" s="657">
        <f t="shared" si="36"/>
        <v>60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879</v>
      </c>
      <c r="G215" s="647">
        <f t="shared" si="36"/>
        <v>648</v>
      </c>
      <c r="H215" s="648">
        <f t="shared" si="36"/>
        <v>0</v>
      </c>
      <c r="I215" s="648">
        <f t="shared" si="36"/>
        <v>231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2348790</v>
      </c>
      <c r="F293" s="540">
        <f t="shared" si="62"/>
        <v>1360763</v>
      </c>
      <c r="G293" s="829">
        <f t="shared" si="62"/>
        <v>1102977</v>
      </c>
      <c r="H293" s="830">
        <f t="shared" si="62"/>
        <v>0</v>
      </c>
      <c r="I293" s="830">
        <f t="shared" si="62"/>
        <v>17172</v>
      </c>
      <c r="J293" s="831">
        <f t="shared" si="62"/>
        <v>240614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42216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12654.64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12654.64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42216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1117336</v>
      </c>
      <c r="G363" s="604">
        <f t="shared" si="68"/>
        <v>1117336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1117336</v>
      </c>
      <c r="G364" s="623">
        <v>1117336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1790</v>
      </c>
      <c r="F379" s="565">
        <f t="shared" si="72"/>
        <v>5295</v>
      </c>
      <c r="G379" s="604">
        <f t="shared" si="72"/>
        <v>5295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1790</v>
      </c>
      <c r="F382" s="712">
        <f>G382+H382+I382+J382</f>
        <v>5295</v>
      </c>
      <c r="G382" s="611">
        <v>5295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238706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238706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56738</v>
      </c>
      <c r="G401" s="1604">
        <v>0</v>
      </c>
      <c r="H401" s="1605">
        <v>0</v>
      </c>
      <c r="I401" s="1605">
        <v>0</v>
      </c>
      <c r="J401" s="610">
        <v>56738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113819</v>
      </c>
      <c r="G402" s="1606">
        <v>0</v>
      </c>
      <c r="H402" s="1607">
        <v>0</v>
      </c>
      <c r="I402" s="1607">
        <v>0</v>
      </c>
      <c r="J402" s="613">
        <v>113819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47331</v>
      </c>
      <c r="G403" s="1606">
        <v>0</v>
      </c>
      <c r="H403" s="1607">
        <v>0</v>
      </c>
      <c r="I403" s="1607">
        <v>0</v>
      </c>
      <c r="J403" s="613">
        <v>47331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20818</v>
      </c>
      <c r="G404" s="1606">
        <v>0</v>
      </c>
      <c r="H404" s="1607">
        <v>0</v>
      </c>
      <c r="I404" s="1607">
        <v>0</v>
      </c>
      <c r="J404" s="613">
        <v>20818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2348790</v>
      </c>
      <c r="F407" s="572">
        <f t="shared" si="80"/>
        <v>1361337</v>
      </c>
      <c r="G407" s="629">
        <f t="shared" si="80"/>
        <v>1122631</v>
      </c>
      <c r="H407" s="630">
        <f t="shared" si="80"/>
        <v>0</v>
      </c>
      <c r="I407" s="630">
        <f t="shared" si="80"/>
        <v>0</v>
      </c>
      <c r="J407" s="1650">
        <f t="shared" si="80"/>
        <v>238706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42216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2440</v>
      </c>
      <c r="G433" s="1561">
        <f t="shared" si="83"/>
        <v>19597</v>
      </c>
      <c r="H433" s="1562">
        <f t="shared" si="83"/>
        <v>0</v>
      </c>
      <c r="I433" s="1562">
        <f t="shared" si="83"/>
        <v>-17157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-2440</v>
      </c>
      <c r="G434" s="1566">
        <f t="shared" si="84"/>
        <v>-19597</v>
      </c>
      <c r="H434" s="1567">
        <f t="shared" si="84"/>
        <v>0</v>
      </c>
      <c r="I434" s="1567">
        <f t="shared" si="84"/>
        <v>17157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42216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-2440</v>
      </c>
      <c r="G554" s="802">
        <f t="shared" si="106"/>
        <v>0</v>
      </c>
      <c r="H554" s="800">
        <f t="shared" si="106"/>
        <v>0</v>
      </c>
      <c r="I554" s="800">
        <f t="shared" si="106"/>
        <v>-2440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-2440</v>
      </c>
      <c r="G565" s="1635">
        <v>0</v>
      </c>
      <c r="H565" s="1607">
        <v>0</v>
      </c>
      <c r="I565" s="612">
        <v>-2440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-19597</v>
      </c>
      <c r="H579" s="800">
        <f t="shared" si="109"/>
        <v>0</v>
      </c>
      <c r="I579" s="800">
        <f t="shared" si="109"/>
        <v>19597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-19597</v>
      </c>
      <c r="H580" s="609"/>
      <c r="I580" s="609">
        <v>19597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-2440</v>
      </c>
      <c r="G585" s="1599">
        <f t="shared" si="110"/>
        <v>-19597</v>
      </c>
      <c r="H585" s="1600">
        <f t="shared" si="110"/>
        <v>0</v>
      </c>
      <c r="I585" s="1600">
        <f t="shared" si="110"/>
        <v>17157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7082015</v>
      </c>
      <c r="C593" s="1792"/>
      <c r="D593" s="1236" t="s">
        <v>1904</v>
      </c>
      <c r="E593" s="1219" t="s">
        <v>1931</v>
      </c>
      <c r="F593" s="1225">
        <v>895561938</v>
      </c>
      <c r="G593" s="1234" t="s">
        <v>1905</v>
      </c>
      <c r="H593" s="1776" t="s">
        <v>1927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42216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632732</v>
      </c>
      <c r="G616" s="641">
        <f t="shared" si="112"/>
        <v>499490</v>
      </c>
      <c r="H616" s="642">
        <f t="shared" si="112"/>
        <v>0</v>
      </c>
      <c r="I616" s="642">
        <f t="shared" si="112"/>
        <v>0</v>
      </c>
      <c r="J616" s="643">
        <f t="shared" si="112"/>
        <v>133242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632732</v>
      </c>
      <c r="G617" s="608">
        <v>499490</v>
      </c>
      <c r="H617" s="609"/>
      <c r="I617" s="609"/>
      <c r="J617" s="610">
        <v>133242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19208</v>
      </c>
      <c r="G619" s="641">
        <f t="shared" si="114"/>
        <v>18139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3093</v>
      </c>
      <c r="G623" s="611">
        <v>3093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5061</v>
      </c>
      <c r="G624" s="620">
        <v>5061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105509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105509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65694</v>
      </c>
      <c r="G626" s="1604">
        <v>0</v>
      </c>
      <c r="H626" s="1605">
        <v>0</v>
      </c>
      <c r="I626" s="1605">
        <v>0</v>
      </c>
      <c r="J626" s="610">
        <v>65694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28282</v>
      </c>
      <c r="G628" s="1606">
        <v>0</v>
      </c>
      <c r="H628" s="1607">
        <v>0</v>
      </c>
      <c r="I628" s="1607">
        <v>0</v>
      </c>
      <c r="J628" s="613">
        <v>28282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11533</v>
      </c>
      <c r="G629" s="1606">
        <v>0</v>
      </c>
      <c r="H629" s="1607">
        <v>0</v>
      </c>
      <c r="I629" s="1607">
        <v>0</v>
      </c>
      <c r="J629" s="613">
        <v>11533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583810</v>
      </c>
      <c r="G632" s="641">
        <f t="shared" si="117"/>
        <v>567994</v>
      </c>
      <c r="H632" s="642">
        <f t="shared" si="117"/>
        <v>0</v>
      </c>
      <c r="I632" s="642">
        <f t="shared" si="117"/>
        <v>16572</v>
      </c>
      <c r="J632" s="643">
        <f t="shared" si="117"/>
        <v>-756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1953</v>
      </c>
      <c r="G633" s="608">
        <v>1953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2782</v>
      </c>
      <c r="G637" s="611">
        <v>2484</v>
      </c>
      <c r="H637" s="612"/>
      <c r="I637" s="612">
        <v>298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3003</v>
      </c>
      <c r="G638" s="675">
        <v>1066</v>
      </c>
      <c r="H638" s="676"/>
      <c r="I638" s="676">
        <v>1937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556162</v>
      </c>
      <c r="G639" s="617">
        <v>555844</v>
      </c>
      <c r="H639" s="618"/>
      <c r="I639" s="618">
        <v>1074</v>
      </c>
      <c r="J639" s="619">
        <v>-756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3886</v>
      </c>
      <c r="G640" s="614">
        <v>3706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10181</v>
      </c>
      <c r="G641" s="617"/>
      <c r="H641" s="618"/>
      <c r="I641" s="618">
        <v>10181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4537</v>
      </c>
      <c r="G642" s="611">
        <v>1926</v>
      </c>
      <c r="H642" s="612"/>
      <c r="I642" s="612">
        <v>2611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277</v>
      </c>
      <c r="G644" s="617">
        <v>217</v>
      </c>
      <c r="H644" s="618"/>
      <c r="I644" s="618">
        <v>60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879</v>
      </c>
      <c r="G649" s="620">
        <v>648</v>
      </c>
      <c r="H649" s="621"/>
      <c r="I649" s="621">
        <v>231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1355468</v>
      </c>
      <c r="G728" s="829">
        <f t="shared" si="138"/>
        <v>1099463</v>
      </c>
      <c r="H728" s="830">
        <f t="shared" si="138"/>
        <v>0</v>
      </c>
      <c r="I728" s="830">
        <f t="shared" si="138"/>
        <v>17172</v>
      </c>
      <c r="J728" s="831">
        <f t="shared" si="138"/>
        <v>238833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42216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42216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1516</v>
      </c>
      <c r="F788" s="524">
        <f t="shared" si="142"/>
        <v>4466</v>
      </c>
      <c r="G788" s="641">
        <f t="shared" si="142"/>
        <v>3514</v>
      </c>
      <c r="H788" s="642">
        <f t="shared" si="142"/>
        <v>0</v>
      </c>
      <c r="I788" s="642">
        <f t="shared" si="142"/>
        <v>0</v>
      </c>
      <c r="J788" s="643">
        <f t="shared" si="142"/>
        <v>952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1516</v>
      </c>
      <c r="F789" s="694">
        <f>G789+H789+I789+J789</f>
        <v>4335</v>
      </c>
      <c r="G789" s="608">
        <v>3383</v>
      </c>
      <c r="H789" s="609"/>
      <c r="I789" s="609"/>
      <c r="J789" s="610">
        <v>952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131</v>
      </c>
      <c r="G793" s="620">
        <v>131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274</v>
      </c>
      <c r="F794" s="524">
        <f t="shared" si="143"/>
        <v>829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829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159</v>
      </c>
      <c r="F795" s="694">
        <f aca="true" t="shared" si="144" ref="F795:F800">G795+H795+I795+J795</f>
        <v>469</v>
      </c>
      <c r="G795" s="1604">
        <v>0</v>
      </c>
      <c r="H795" s="1605">
        <v>0</v>
      </c>
      <c r="I795" s="1605">
        <v>0</v>
      </c>
      <c r="J795" s="610">
        <v>469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73</v>
      </c>
      <c r="F797" s="696">
        <f t="shared" si="144"/>
        <v>235</v>
      </c>
      <c r="G797" s="1606">
        <v>0</v>
      </c>
      <c r="H797" s="1607">
        <v>0</v>
      </c>
      <c r="I797" s="1607">
        <v>0</v>
      </c>
      <c r="J797" s="613">
        <v>235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42</v>
      </c>
      <c r="F798" s="696">
        <f t="shared" si="144"/>
        <v>125</v>
      </c>
      <c r="G798" s="1606">
        <v>0</v>
      </c>
      <c r="H798" s="1607">
        <v>0</v>
      </c>
      <c r="I798" s="1607">
        <v>0</v>
      </c>
      <c r="J798" s="613">
        <v>125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1790</v>
      </c>
      <c r="F897" s="540">
        <f t="shared" si="166"/>
        <v>5295</v>
      </c>
      <c r="G897" s="829">
        <f t="shared" si="166"/>
        <v>3514</v>
      </c>
      <c r="H897" s="830">
        <f t="shared" si="166"/>
        <v>0</v>
      </c>
      <c r="I897" s="830">
        <f t="shared" si="166"/>
        <v>0</v>
      </c>
      <c r="J897" s="831">
        <f t="shared" si="166"/>
        <v>1781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42216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Zhivka Bikova</cp:lastModifiedBy>
  <cp:lastPrinted>2015-08-05T10:50:28Z</cp:lastPrinted>
  <dcterms:created xsi:type="dcterms:W3CDTF">1997-12-10T11:54:07Z</dcterms:created>
  <dcterms:modified xsi:type="dcterms:W3CDTF">2015-08-05T11:06:32Z</dcterms:modified>
  <cp:category/>
  <cp:version/>
  <cp:contentType/>
  <cp:contentStatus/>
</cp:coreProperties>
</file>